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20" windowWidth="15480" windowHeight="7275"/>
  </bookViews>
  <sheets>
    <sheet name="ТРАФАРЕТ" sheetId="1" r:id="rId1"/>
  </sheets>
  <calcPr calcId="125725"/>
</workbook>
</file>

<file path=xl/calcChain.xml><?xml version="1.0" encoding="utf-8"?>
<calcChain xmlns="http://schemas.openxmlformats.org/spreadsheetml/2006/main">
  <c r="G8" i="1"/>
  <c r="G9"/>
  <c r="G10"/>
  <c r="H8" s="1"/>
  <c r="K8" s="1"/>
  <c r="G12"/>
  <c r="H12" s="1"/>
  <c r="G15"/>
  <c r="G16"/>
  <c r="G17"/>
  <c r="H15" s="1"/>
  <c r="G19"/>
  <c r="H19" s="1"/>
  <c r="G22"/>
  <c r="H22"/>
  <c r="K22" s="1"/>
  <c r="G23"/>
  <c r="G25"/>
  <c r="H25"/>
  <c r="G28"/>
  <c r="H28" s="1"/>
  <c r="G29"/>
  <c r="G31"/>
  <c r="H31" s="1"/>
  <c r="G34"/>
  <c r="H34"/>
  <c r="K34" s="1"/>
  <c r="G35"/>
  <c r="G37"/>
  <c r="H37"/>
  <c r="K28" l="1"/>
  <c r="K15"/>
</calcChain>
</file>

<file path=xl/sharedStrings.xml><?xml version="1.0" encoding="utf-8"?>
<sst xmlns="http://schemas.openxmlformats.org/spreadsheetml/2006/main" count="83" uniqueCount="56">
  <si>
    <t>РАСЧЕТ   ФАКТИЧЕСКИХ   ПОКАЗАТЕЛЕЙ ГОСУДАРСТВЕННОГО ЗАДАНИЯ на 2015 год</t>
  </si>
  <si>
    <t xml:space="preserve">КГБ ПОУ </t>
  </si>
  <si>
    <t>№ п/п</t>
  </si>
  <si>
    <t>Наименование показателя</t>
  </si>
  <si>
    <t>Единица измерения</t>
  </si>
  <si>
    <t>Формула расчета</t>
  </si>
  <si>
    <t>Значение, утвержденное в государственном задании на отчетный финансовый год</t>
  </si>
  <si>
    <t>Фактическое значение за отчетный финансовый год</t>
  </si>
  <si>
    <t>Оценка выполнения краевыми государственными учреждениями государственного задания по каждому показателю  (с учетом п. 2, 3 Методики оценки выполнения краевыми государственными учреждениями государственного задания) (гр. 6/ гр.5 *100)</t>
  </si>
  <si>
    <t>Сводная оценка выполнения краевыми государственными учреждениями государственного задания по показателям</t>
  </si>
  <si>
    <t>Причины отклонения значений от запланированных</t>
  </si>
  <si>
    <t>Источник информации о фактическом значении показателя</t>
  </si>
  <si>
    <t>Оценка итоговая</t>
  </si>
  <si>
    <r>
      <t>Наименование услуги:</t>
    </r>
    <r>
      <rPr>
        <b/>
        <sz val="12"/>
        <color indexed="8"/>
        <rFont val="Times New Roman"/>
        <family val="1"/>
        <charset val="204"/>
      </rPr>
      <t xml:space="preserve"> Реализация основных профессиональных образовательных программ среднего профессионального образования – программ подготовки специалистов среднего звена</t>
    </r>
  </si>
  <si>
    <t xml:space="preserve">Показатели, характеризующие качество государственной услуги, установленные в государственном задании </t>
  </si>
  <si>
    <t>Трудоустройство выпускников, обучавшихся по программам среднего профессионального образования  (очное отделение)</t>
  </si>
  <si>
    <t>%</t>
  </si>
  <si>
    <r>
      <t>Количество выпускников, обучавшихся  по программам среднего профессионального образования,</t>
    </r>
    <r>
      <rPr>
        <u/>
        <sz val="12"/>
        <color indexed="8"/>
        <rFont val="Times New Roman"/>
        <family val="1"/>
        <charset val="204"/>
      </rPr>
      <t xml:space="preserve"> трудоустроившихся по полученной специальности</t>
    </r>
    <r>
      <rPr>
        <sz val="12"/>
        <color indexed="8"/>
        <rFont val="Times New Roman"/>
        <family val="1"/>
        <charset val="204"/>
      </rPr>
      <t xml:space="preserve">  / общее количество выпускников, обучавшихся  по программам среднего профессионального образованиях 100%</t>
    </r>
  </si>
  <si>
    <t>Качество обучения</t>
  </si>
  <si>
    <t>Количество обучающихся на очном отделение по программам среднего профессионального образования, получивших оценки «4», «5» во время аттестации / общее количества аттестуемых по программам среднего профессионального образования х 100%</t>
  </si>
  <si>
    <t>Доля обучающихся по программам среднего профессионального образования-программам подготовки специалистов среднего звена, охваченных системой дополнительного образования</t>
  </si>
  <si>
    <t>Среднегодовое количество обучающихся по программам среднего профессионального образования-программам подготовки специалистов среднего звена, занимающихся в кружках, секциях и т.п./ среднегодовое  количество обучающихся очного отделения по программам среднего профессионального образования-программам подготовки специалистов среднего звена  х 100%</t>
  </si>
  <si>
    <t xml:space="preserve">Показатели, характеризующие объем государственной услуги, установленные в государственном задании 
</t>
  </si>
  <si>
    <t>Количество обучающихся по программам среднего профессионального образования - программам подготовки специалистов среднего звена</t>
  </si>
  <si>
    <t>чел.</t>
  </si>
  <si>
    <t>Число студентов на начало календарного года-выпуск студентов*10/12-выпуск студентов*6/12+прием студентов*4/12-отсев студентов *60%</t>
  </si>
  <si>
    <r>
      <t>Наименование услуги:</t>
    </r>
    <r>
      <rPr>
        <b/>
        <sz val="12"/>
        <color indexed="8"/>
        <rFont val="Times New Roman"/>
        <family val="1"/>
        <charset val="204"/>
      </rPr>
      <t xml:space="preserve"> Реализация основных профессиональных образовательных программ среднего профессионального образования – программ подготовки квалифицированных рабочих, служащих</t>
    </r>
  </si>
  <si>
    <t xml:space="preserve">Трудоустройство выпускников, обучавшихся по программам среднего профессионального образования </t>
  </si>
  <si>
    <r>
      <t xml:space="preserve">Количество выпускников, обучавшихся  по программам среднего профессионального образования, </t>
    </r>
    <r>
      <rPr>
        <u/>
        <sz val="12"/>
        <color indexed="8"/>
        <rFont val="Times New Roman"/>
        <family val="1"/>
        <charset val="204"/>
      </rPr>
      <t xml:space="preserve">трудоустроенных по полученной профессии  </t>
    </r>
    <r>
      <rPr>
        <sz val="12"/>
        <color indexed="8"/>
        <rFont val="Times New Roman"/>
        <family val="1"/>
        <charset val="204"/>
      </rPr>
      <t>/ общее количество выпускников, обучавшихся  по программам среднего профессионального образованиях 100%</t>
    </r>
  </si>
  <si>
    <t>Доля обучающихся по программам среднего профессионального образования-программам подготовки квалифицированных рабочих, служащих, охваченных системой дополнительного образования</t>
  </si>
  <si>
    <t>Среднегодовое количество обучающихся по программам среднего профессионального образования-программам подготовки квалифицированных рабочих, служащих, занимающихся в кружках, секциях и т.п./ среднегодовое  количество обучающихся по программам среднего профессионального образования-программам подготовки квалифицированных рабочих, служащих х 100%</t>
  </si>
  <si>
    <t>Количество обучающихся по программам среднего профессионального образования - программам подготовки квалифицированных рабочих, служащих</t>
  </si>
  <si>
    <r>
      <t xml:space="preserve">Наименование услуги: </t>
    </r>
    <r>
      <rPr>
        <b/>
        <sz val="12"/>
        <color indexed="8"/>
        <rFont val="Times New Roman"/>
        <family val="1"/>
        <charset val="204"/>
      </rPr>
      <t>Предоставление жилых помещений в общежитиях</t>
    </r>
  </si>
  <si>
    <t>Удовлетворенность потребителей государственной услуги качеством предоставляемой услуги</t>
  </si>
  <si>
    <t xml:space="preserve">Отсутствие обоснованных претензий надзорных органов, учредителя, потребителей государственной услуги к качеству предоставляемой услуги – 100% (задание выполнено),
наличие единичных претензий (до 5) – 90% (задание в целом выполнено), свыше 5 претензий – 0% (задание не выполнено)
</t>
  </si>
  <si>
    <t>Доля мест в общежитиях, занятых обучающимися</t>
  </si>
  <si>
    <t>Количество мест в общежитии, занятых обучающимися / всего мест в общежитии х 100%</t>
  </si>
  <si>
    <t>Количество обучающихся, проживающих в общежитии</t>
  </si>
  <si>
    <t>Число проживающих  на начало календарного года-выпуск проживающих*10/12-выпуск проживающих*6/12+прием проживающих*4/12-отсев проживающих *60%</t>
  </si>
  <si>
    <r>
      <t xml:space="preserve">Наименование услуги: </t>
    </r>
    <r>
      <rPr>
        <b/>
        <sz val="12"/>
        <color indexed="8"/>
        <rFont val="Times New Roman"/>
        <family val="1"/>
        <charset val="204"/>
      </rPr>
      <t>Реализация основных программ профессионального обучения – программ  профессиональной подготовки по профессиям рабочих лицам с ограниченными возможностями здоровья (с различными формами умственной отсталости), не имеющим основного общего или среднего общего образования.</t>
    </r>
  </si>
  <si>
    <t xml:space="preserve">Трудоустройство выпускников, обучавшихся по программам профессионального обучения </t>
  </si>
  <si>
    <t>Количество выпускников, обучавшихся по программам профессионального обучения, направленных на работу в организации / общее количество выпускников, обучавшихся  по программам профессионального обучения х 100%</t>
  </si>
  <si>
    <t>Количество обучающихся по программам профессионального обучения, освоивших  дисциплины на «4» и «5» / общее количество обучающихся по программам профессионального обучения  х 100%</t>
  </si>
  <si>
    <t xml:space="preserve">Количество обучающихся  по основным программам профессионального обучения </t>
  </si>
  <si>
    <t xml:space="preserve">Количество обучающихся на начало календарного года-выпуск обучающихся*6/12+
прием обучающихся*4/12-отсев обучающихся *60%
</t>
  </si>
  <si>
    <r>
      <t xml:space="preserve">Наименование услуги: </t>
    </r>
    <r>
      <rPr>
        <b/>
        <sz val="12"/>
        <color indexed="8"/>
        <rFont val="Times New Roman"/>
        <family val="1"/>
        <charset val="204"/>
      </rPr>
      <t>Организация горячего питания обучающихся, воспитанников образовательных учреждений</t>
    </r>
  </si>
  <si>
    <t>Качество предоставляемых услуг питания</t>
  </si>
  <si>
    <t>Количество оценок «отлично» и «хорошо» по результатам бракеража, указанных в бракеражном журнале/общее число оценок х100%</t>
  </si>
  <si>
    <t>Выполнение требований СанПин 2.4.5.2409-08 в части выполнения потребности в пищевых веществах и энергии</t>
  </si>
  <si>
    <t>Накопительная ведомость по двух недельному циклическому меню/ на нормы калорийности согласно СанПин* 100%</t>
  </si>
  <si>
    <t>Количество обучающихся, воспитанников</t>
  </si>
  <si>
    <t>Общее количество учащихся, заявленных на питание за весь период/ количество дней питания</t>
  </si>
  <si>
    <t>Директор</t>
  </si>
  <si>
    <t>Исполнитель (Ф.И.О. полностью):</t>
  </si>
  <si>
    <t>тел. исполнителя:</t>
  </si>
  <si>
    <t>Афанасьев Семен Васильевич</t>
  </si>
</sst>
</file>

<file path=xl/styles.xml><?xml version="1.0" encoding="utf-8"?>
<styleSheet xmlns="http://schemas.openxmlformats.org/spreadsheetml/2006/main">
  <numFmts count="2">
    <numFmt numFmtId="164" formatCode="[$-419]General"/>
    <numFmt numFmtId="165" formatCode="0.0"/>
  </numFmts>
  <fonts count="9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/>
  </cellStyleXfs>
  <cellXfs count="34">
    <xf numFmtId="0" fontId="0" fillId="0" borderId="0" xfId="0"/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2" borderId="1" xfId="0" applyFill="1" applyBorder="1"/>
    <xf numFmtId="0" fontId="0" fillId="3" borderId="1" xfId="0" applyFill="1" applyBorder="1" applyProtection="1">
      <protection locked="0"/>
    </xf>
    <xf numFmtId="165" fontId="0" fillId="3" borderId="1" xfId="0" applyNumberFormat="1" applyFill="1" applyBorder="1" applyProtection="1">
      <protection locked="0"/>
    </xf>
    <xf numFmtId="0" fontId="6" fillId="2" borderId="2" xfId="0" applyFont="1" applyFill="1" applyBorder="1" applyAlignment="1">
      <alignment vertical="top"/>
    </xf>
    <xf numFmtId="1" fontId="0" fillId="3" borderId="1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ill="1" applyBorder="1" applyProtection="1"/>
    <xf numFmtId="0" fontId="7" fillId="2" borderId="1" xfId="0" applyFont="1" applyFill="1" applyBorder="1" applyProtection="1"/>
    <xf numFmtId="0" fontId="0" fillId="3" borderId="1" xfId="0" applyFill="1" applyBorder="1" applyAlignment="1" applyProtection="1">
      <alignment wrapText="1"/>
      <protection locked="0"/>
    </xf>
    <xf numFmtId="0" fontId="8" fillId="4" borderId="0" xfId="0" applyFont="1" applyFill="1" applyAlignment="1">
      <alignment horizontal="center" vertical="center"/>
    </xf>
    <xf numFmtId="0" fontId="5" fillId="0" borderId="0" xfId="0" applyFont="1" applyAlignment="1">
      <alignment horizontal="left"/>
    </xf>
    <xf numFmtId="0" fontId="1" fillId="4" borderId="2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43"/>
  <sheetViews>
    <sheetView tabSelected="1" workbookViewId="0">
      <selection sqref="A1:K1"/>
    </sheetView>
  </sheetViews>
  <sheetFormatPr defaultRowHeight="15"/>
  <cols>
    <col min="1" max="1" width="3.7109375" customWidth="1"/>
    <col min="2" max="2" width="26.7109375" customWidth="1"/>
    <col min="3" max="3" width="8.42578125" customWidth="1"/>
    <col min="4" max="4" width="40.7109375" customWidth="1"/>
    <col min="5" max="5" width="19.7109375" customWidth="1"/>
    <col min="6" max="6" width="18" customWidth="1"/>
    <col min="7" max="7" width="21.140625" customWidth="1"/>
    <col min="8" max="8" width="18.85546875" customWidth="1"/>
    <col min="9" max="9" width="18.28515625" customWidth="1"/>
    <col min="10" max="10" width="15.7109375" customWidth="1"/>
    <col min="11" max="11" width="21.140625" customWidth="1"/>
  </cols>
  <sheetData>
    <row r="1" spans="1:11" ht="23.4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21.6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6" customHeight="1">
      <c r="A3" s="2"/>
      <c r="B3" s="2"/>
      <c r="C3" s="2"/>
      <c r="D3" s="2"/>
      <c r="E3" s="1"/>
      <c r="F3" s="1"/>
      <c r="G3" s="1"/>
      <c r="H3" s="1"/>
      <c r="I3" s="1"/>
      <c r="J3" s="1"/>
      <c r="K3" s="1"/>
    </row>
    <row r="4" spans="1:11" ht="242.1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</row>
    <row r="5" spans="1:11" ht="25.3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</row>
    <row r="6" spans="1:11" ht="33" customHeight="1">
      <c r="A6" s="20" t="s">
        <v>13</v>
      </c>
      <c r="B6" s="21"/>
      <c r="C6" s="21"/>
      <c r="D6" s="21"/>
      <c r="E6" s="21"/>
      <c r="F6" s="21"/>
      <c r="G6" s="21"/>
      <c r="H6" s="21"/>
      <c r="I6" s="21"/>
      <c r="J6" s="21"/>
      <c r="K6" s="22"/>
    </row>
    <row r="7" spans="1:11" ht="24" customHeight="1">
      <c r="A7" s="23" t="s">
        <v>14</v>
      </c>
      <c r="B7" s="24"/>
      <c r="C7" s="24"/>
      <c r="D7" s="24"/>
      <c r="E7" s="24"/>
      <c r="F7" s="24"/>
      <c r="G7" s="24"/>
      <c r="H7" s="24"/>
      <c r="I7" s="24"/>
      <c r="J7" s="24"/>
      <c r="K7" s="25"/>
    </row>
    <row r="8" spans="1:11" ht="132.6" customHeight="1">
      <c r="A8" s="5">
        <v>1</v>
      </c>
      <c r="B8" s="6" t="s">
        <v>15</v>
      </c>
      <c r="C8" s="7" t="s">
        <v>16</v>
      </c>
      <c r="D8" s="6" t="s">
        <v>17</v>
      </c>
      <c r="E8" s="10">
        <v>65.5</v>
      </c>
      <c r="F8" s="15">
        <v>87.74</v>
      </c>
      <c r="G8" s="9">
        <f>ROUND(IF((F8/E8)*100 &gt; 110,110,(F8/E8)*100),2)</f>
        <v>110</v>
      </c>
      <c r="H8" s="29" t="e">
        <f>ROUND(IF(G10 = 0, AVERAGE(G8:G9),AVERAGE(G8:G10)),2)</f>
        <v>#DIV/0!</v>
      </c>
      <c r="I8" s="17"/>
      <c r="J8" s="17"/>
      <c r="K8" s="29" t="e">
        <f>ROUND(AVERAGE(H8:H12),2)</f>
        <v>#DIV/0!</v>
      </c>
    </row>
    <row r="9" spans="1:11" ht="125.45" customHeight="1">
      <c r="A9" s="5">
        <v>2</v>
      </c>
      <c r="B9" s="6" t="s">
        <v>18</v>
      </c>
      <c r="C9" s="7" t="s">
        <v>16</v>
      </c>
      <c r="D9" s="6" t="s">
        <v>19</v>
      </c>
      <c r="E9" s="10">
        <v>35</v>
      </c>
      <c r="F9" s="15">
        <v>41.51</v>
      </c>
      <c r="G9" s="9">
        <f>ROUND(IF((F9/E9)*100 &gt; 110,110,(F9/E9)*100),2)</f>
        <v>110</v>
      </c>
      <c r="H9" s="30"/>
      <c r="I9" s="17"/>
      <c r="J9" s="17"/>
      <c r="K9" s="30"/>
    </row>
    <row r="10" spans="1:11" ht="179.1" customHeight="1">
      <c r="A10" s="5">
        <v>3</v>
      </c>
      <c r="B10" s="8" t="s">
        <v>20</v>
      </c>
      <c r="C10" s="7" t="s">
        <v>16</v>
      </c>
      <c r="D10" s="8" t="s">
        <v>21</v>
      </c>
      <c r="E10" s="11">
        <v>0</v>
      </c>
      <c r="F10" s="15">
        <v>0</v>
      </c>
      <c r="G10" s="9" t="e">
        <f>ROUND(IF((F10/E10)*100 &gt; 110,110,(F10/E10)*100),2)</f>
        <v>#DIV/0!</v>
      </c>
      <c r="H10" s="31"/>
      <c r="I10" s="17"/>
      <c r="J10" s="17"/>
      <c r="K10" s="30"/>
    </row>
    <row r="11" spans="1:11" ht="30.6" customHeight="1">
      <c r="A11" s="32" t="s">
        <v>22</v>
      </c>
      <c r="B11" s="32"/>
      <c r="C11" s="32"/>
      <c r="D11" s="32"/>
      <c r="E11" s="32"/>
      <c r="F11" s="32"/>
      <c r="G11" s="32"/>
      <c r="H11" s="32"/>
      <c r="I11" s="32"/>
      <c r="J11" s="32"/>
      <c r="K11" s="30"/>
    </row>
    <row r="12" spans="1:11" ht="113.1" customHeight="1">
      <c r="A12" s="7">
        <v>1</v>
      </c>
      <c r="B12" s="8" t="s">
        <v>23</v>
      </c>
      <c r="C12" s="7" t="s">
        <v>24</v>
      </c>
      <c r="D12" s="8" t="s">
        <v>25</v>
      </c>
      <c r="E12" s="10">
        <v>1354</v>
      </c>
      <c r="F12" s="15">
        <v>1421.33</v>
      </c>
      <c r="G12" s="9">
        <f>ROUND(IF((F12/E12)*100 &gt; 110,110,(F12/E12)*100),2)</f>
        <v>104.97</v>
      </c>
      <c r="H12" s="12">
        <f>G12</f>
        <v>104.97</v>
      </c>
      <c r="I12" s="17"/>
      <c r="J12" s="17"/>
      <c r="K12" s="31"/>
    </row>
    <row r="13" spans="1:11" ht="32.450000000000003" customHeight="1">
      <c r="A13" s="26" t="s">
        <v>26</v>
      </c>
      <c r="B13" s="27"/>
      <c r="C13" s="27"/>
      <c r="D13" s="27"/>
      <c r="E13" s="27"/>
      <c r="F13" s="27"/>
      <c r="G13" s="27"/>
      <c r="H13" s="27"/>
      <c r="I13" s="27"/>
      <c r="J13" s="27"/>
      <c r="K13" s="28"/>
    </row>
    <row r="14" spans="1:11" ht="21.6" customHeight="1">
      <c r="A14" s="23" t="s">
        <v>14</v>
      </c>
      <c r="B14" s="24"/>
      <c r="C14" s="24"/>
      <c r="D14" s="24"/>
      <c r="E14" s="24"/>
      <c r="F14" s="24"/>
      <c r="G14" s="24"/>
      <c r="H14" s="24"/>
      <c r="I14" s="24"/>
      <c r="J14" s="24"/>
      <c r="K14" s="25"/>
    </row>
    <row r="15" spans="1:11" ht="134.1" customHeight="1">
      <c r="A15" s="5">
        <v>1</v>
      </c>
      <c r="B15" s="8" t="s">
        <v>27</v>
      </c>
      <c r="C15" s="7" t="s">
        <v>16</v>
      </c>
      <c r="D15" s="8" t="s">
        <v>28</v>
      </c>
      <c r="E15" s="13">
        <v>65.5</v>
      </c>
      <c r="F15" s="15">
        <v>71.069999999999993</v>
      </c>
      <c r="G15" s="9">
        <f>ROUND(IF((F15/E15)*100 &gt; 110,110,(F15/E15)*100),2)</f>
        <v>108.5</v>
      </c>
      <c r="H15" s="29">
        <f>ROUND(IF(G17 = 0, AVERAGE(G15:G16),AVERAGE(G15:G17)),2)</f>
        <v>107.7</v>
      </c>
      <c r="I15" s="17"/>
      <c r="J15" s="17"/>
      <c r="K15" s="29">
        <f>ROUND(AVERAGE(H15:H19),2)</f>
        <v>99.52</v>
      </c>
    </row>
    <row r="16" spans="1:11" ht="122.1" customHeight="1">
      <c r="A16" s="5">
        <v>2</v>
      </c>
      <c r="B16" s="8" t="s">
        <v>18</v>
      </c>
      <c r="C16" s="7" t="s">
        <v>16</v>
      </c>
      <c r="D16" s="6" t="s">
        <v>19</v>
      </c>
      <c r="E16" s="13">
        <v>35</v>
      </c>
      <c r="F16" s="15">
        <v>37.11</v>
      </c>
      <c r="G16" s="9">
        <f>ROUND(IF((F16/E16)*100 &gt; 110,110,(F16/E16)*100),2)</f>
        <v>106.03</v>
      </c>
      <c r="H16" s="30"/>
      <c r="I16" s="17"/>
      <c r="J16" s="17"/>
      <c r="K16" s="30"/>
    </row>
    <row r="17" spans="1:11" ht="193.35" customHeight="1">
      <c r="A17" s="5">
        <v>3</v>
      </c>
      <c r="B17" s="8" t="s">
        <v>29</v>
      </c>
      <c r="C17" s="7" t="s">
        <v>16</v>
      </c>
      <c r="D17" s="8" t="s">
        <v>30</v>
      </c>
      <c r="E17" s="13">
        <v>55</v>
      </c>
      <c r="F17" s="15">
        <v>59.71</v>
      </c>
      <c r="G17" s="9">
        <f>ROUND(IF((F17/E17)*100 &gt; 110,110,(F17/E17)*100),2)</f>
        <v>108.56</v>
      </c>
      <c r="H17" s="31"/>
      <c r="I17" s="17"/>
      <c r="J17" s="17"/>
      <c r="K17" s="30"/>
    </row>
    <row r="18" spans="1:11" ht="30" customHeight="1">
      <c r="A18" s="23" t="s">
        <v>22</v>
      </c>
      <c r="B18" s="24"/>
      <c r="C18" s="24"/>
      <c r="D18" s="24"/>
      <c r="E18" s="24"/>
      <c r="F18" s="24"/>
      <c r="G18" s="24"/>
      <c r="H18" s="24"/>
      <c r="I18" s="24"/>
      <c r="J18" s="25"/>
      <c r="K18" s="30"/>
    </row>
    <row r="19" spans="1:11" ht="125.45" customHeight="1">
      <c r="A19" s="5">
        <v>1</v>
      </c>
      <c r="B19" s="8" t="s">
        <v>31</v>
      </c>
      <c r="C19" s="7" t="s">
        <v>24</v>
      </c>
      <c r="D19" s="8" t="s">
        <v>25</v>
      </c>
      <c r="E19" s="13">
        <v>477</v>
      </c>
      <c r="F19" s="15">
        <v>435.7</v>
      </c>
      <c r="G19" s="9">
        <f>ROUND(IF((F19/E19)*100 &gt; 110,110,(F19/E19)*100),2)</f>
        <v>91.34</v>
      </c>
      <c r="H19" s="12">
        <f>G19</f>
        <v>91.34</v>
      </c>
      <c r="I19" s="17"/>
      <c r="J19" s="17"/>
      <c r="K19" s="31"/>
    </row>
    <row r="20" spans="1:11" ht="34.35" customHeight="1">
      <c r="A20" s="26" t="s">
        <v>32</v>
      </c>
      <c r="B20" s="27"/>
      <c r="C20" s="27"/>
      <c r="D20" s="27"/>
      <c r="E20" s="27"/>
      <c r="F20" s="27"/>
      <c r="G20" s="27"/>
      <c r="H20" s="27"/>
      <c r="I20" s="27"/>
      <c r="J20" s="27"/>
      <c r="K20" s="28"/>
    </row>
    <row r="21" spans="1:11" ht="34.5" customHeight="1">
      <c r="A21" s="23" t="s">
        <v>14</v>
      </c>
      <c r="B21" s="24"/>
      <c r="C21" s="24"/>
      <c r="D21" s="24"/>
      <c r="E21" s="24"/>
      <c r="F21" s="24"/>
      <c r="G21" s="24"/>
      <c r="H21" s="24"/>
      <c r="I21" s="24"/>
      <c r="J21" s="24"/>
      <c r="K21" s="25"/>
    </row>
    <row r="22" spans="1:11" ht="138" customHeight="1">
      <c r="A22" s="5">
        <v>1</v>
      </c>
      <c r="B22" s="8" t="s">
        <v>33</v>
      </c>
      <c r="C22" s="7" t="s">
        <v>16</v>
      </c>
      <c r="D22" s="8" t="s">
        <v>34</v>
      </c>
      <c r="E22" s="10">
        <v>100</v>
      </c>
      <c r="F22" s="15">
        <v>100</v>
      </c>
      <c r="G22" s="9">
        <f>ROUND(IF((F22/E22)*100 &gt; 110,110,(F22/E22)*100),2)</f>
        <v>100</v>
      </c>
      <c r="H22" s="29">
        <f>ROUND(AVERAGE(G22:G23),2)</f>
        <v>105</v>
      </c>
      <c r="I22" s="17"/>
      <c r="J22" s="17"/>
      <c r="K22" s="29">
        <f>ROUND(AVERAGE(H22:H25),2)</f>
        <v>104.43</v>
      </c>
    </row>
    <row r="23" spans="1:11" ht="66" customHeight="1">
      <c r="A23" s="5">
        <v>2</v>
      </c>
      <c r="B23" s="8" t="s">
        <v>35</v>
      </c>
      <c r="C23" s="7" t="s">
        <v>16</v>
      </c>
      <c r="D23" s="8" t="s">
        <v>36</v>
      </c>
      <c r="E23" s="10">
        <v>75</v>
      </c>
      <c r="F23" s="15">
        <v>106.4</v>
      </c>
      <c r="G23" s="9">
        <f>ROUND(IF((F23/E23)*100 &gt; 110,110,(F23/E23)*100),2)</f>
        <v>110</v>
      </c>
      <c r="H23" s="31"/>
      <c r="I23" s="17"/>
      <c r="J23" s="17"/>
      <c r="K23" s="30"/>
    </row>
    <row r="24" spans="1:11" ht="32.25" customHeight="1">
      <c r="A24" s="23" t="s">
        <v>22</v>
      </c>
      <c r="B24" s="24"/>
      <c r="C24" s="24"/>
      <c r="D24" s="24"/>
      <c r="E24" s="24"/>
      <c r="F24" s="24"/>
      <c r="G24" s="24"/>
      <c r="H24" s="24"/>
      <c r="I24" s="24"/>
      <c r="J24" s="25"/>
      <c r="K24" s="30"/>
    </row>
    <row r="25" spans="1:11" ht="113.1" customHeight="1">
      <c r="A25" s="5">
        <v>1</v>
      </c>
      <c r="B25" s="8" t="s">
        <v>37</v>
      </c>
      <c r="C25" s="7" t="s">
        <v>24</v>
      </c>
      <c r="D25" s="8" t="s">
        <v>38</v>
      </c>
      <c r="E25" s="10">
        <v>381</v>
      </c>
      <c r="F25" s="15">
        <v>395.67</v>
      </c>
      <c r="G25" s="9">
        <f>ROUND(IF((F25/E25)*100 &gt; 110,110,(F25/E25)*100),2)</f>
        <v>103.85</v>
      </c>
      <c r="H25" s="12">
        <f>G25</f>
        <v>103.85</v>
      </c>
      <c r="I25" s="17"/>
      <c r="J25" s="17"/>
      <c r="K25" s="31"/>
    </row>
    <row r="26" spans="1:11" ht="113.1" customHeight="1">
      <c r="A26" s="20" t="s">
        <v>39</v>
      </c>
      <c r="B26" s="21"/>
      <c r="C26" s="21"/>
      <c r="D26" s="21"/>
      <c r="E26" s="21"/>
      <c r="F26" s="21"/>
      <c r="G26" s="21"/>
      <c r="H26" s="21"/>
      <c r="I26" s="21"/>
      <c r="J26" s="21"/>
      <c r="K26" s="22"/>
    </row>
    <row r="27" spans="1:11" ht="32.25" customHeight="1">
      <c r="A27" s="23" t="s">
        <v>14</v>
      </c>
      <c r="B27" s="24"/>
      <c r="C27" s="24"/>
      <c r="D27" s="24"/>
      <c r="E27" s="24"/>
      <c r="F27" s="24"/>
      <c r="G27" s="24"/>
      <c r="H27" s="24"/>
      <c r="I27" s="24"/>
      <c r="J27" s="24"/>
      <c r="K27" s="25"/>
    </row>
    <row r="28" spans="1:11" ht="114.6" customHeight="1">
      <c r="A28" s="5">
        <v>1</v>
      </c>
      <c r="B28" s="8" t="s">
        <v>40</v>
      </c>
      <c r="C28" s="7" t="s">
        <v>16</v>
      </c>
      <c r="D28" s="14" t="s">
        <v>41</v>
      </c>
      <c r="E28" s="10">
        <v>25</v>
      </c>
      <c r="F28" s="15">
        <v>22.73</v>
      </c>
      <c r="G28" s="9">
        <f>ROUND(IF((F28/E28)*100 &gt; 110,110,(F28/E28)*100),2)</f>
        <v>90.92</v>
      </c>
      <c r="H28" s="29">
        <f>ROUND(AVERAGE(G28:G29),2)</f>
        <v>97.32</v>
      </c>
      <c r="I28" s="17"/>
      <c r="J28" s="17"/>
      <c r="K28" s="29">
        <f>ROUND(AVERAGE(H28:H31),2)</f>
        <v>91.79</v>
      </c>
    </row>
    <row r="29" spans="1:11" ht="103.5" customHeight="1">
      <c r="A29" s="5">
        <v>2</v>
      </c>
      <c r="B29" s="8" t="s">
        <v>18</v>
      </c>
      <c r="C29" s="7" t="s">
        <v>16</v>
      </c>
      <c r="D29" s="8" t="s">
        <v>42</v>
      </c>
      <c r="E29" s="10">
        <v>25</v>
      </c>
      <c r="F29" s="15">
        <v>25.93</v>
      </c>
      <c r="G29" s="9">
        <f>ROUND(IF((F29/E29)*100 &gt; 110,110,(F29/E29)*100),2)</f>
        <v>103.72</v>
      </c>
      <c r="H29" s="31"/>
      <c r="I29" s="17"/>
      <c r="J29" s="17"/>
      <c r="K29" s="30"/>
    </row>
    <row r="30" spans="1:11" ht="26.1" customHeight="1">
      <c r="A30" s="23" t="s">
        <v>22</v>
      </c>
      <c r="B30" s="24"/>
      <c r="C30" s="24"/>
      <c r="D30" s="24"/>
      <c r="E30" s="24"/>
      <c r="F30" s="24"/>
      <c r="G30" s="24"/>
      <c r="H30" s="24"/>
      <c r="I30" s="24"/>
      <c r="J30" s="25"/>
      <c r="K30" s="30"/>
    </row>
    <row r="31" spans="1:11" ht="111.6" customHeight="1">
      <c r="A31" s="5">
        <v>1</v>
      </c>
      <c r="B31" s="8" t="s">
        <v>43</v>
      </c>
      <c r="C31" s="7" t="s">
        <v>24</v>
      </c>
      <c r="D31" s="14" t="s">
        <v>44</v>
      </c>
      <c r="E31" s="10">
        <v>48</v>
      </c>
      <c r="F31" s="15">
        <v>41.4</v>
      </c>
      <c r="G31" s="9">
        <f>ROUND(IF((F31/E31)*100 &gt; 110,110,(F31/E31)*100),2)</f>
        <v>86.25</v>
      </c>
      <c r="H31" s="12">
        <f>G31</f>
        <v>86.25</v>
      </c>
      <c r="I31" s="17"/>
      <c r="J31" s="17"/>
      <c r="K31" s="31"/>
    </row>
    <row r="32" spans="1:11" ht="31.5" customHeight="1">
      <c r="A32" s="20" t="s">
        <v>45</v>
      </c>
      <c r="B32" s="21"/>
      <c r="C32" s="21"/>
      <c r="D32" s="21"/>
      <c r="E32" s="21"/>
      <c r="F32" s="21"/>
      <c r="G32" s="21"/>
      <c r="H32" s="21"/>
      <c r="I32" s="21"/>
      <c r="J32" s="21"/>
      <c r="K32" s="22"/>
    </row>
    <row r="33" spans="1:11" ht="34.5" customHeight="1">
      <c r="A33" s="23" t="s">
        <v>14</v>
      </c>
      <c r="B33" s="24"/>
      <c r="C33" s="24"/>
      <c r="D33" s="24"/>
      <c r="E33" s="24"/>
      <c r="F33" s="24"/>
      <c r="G33" s="24"/>
      <c r="H33" s="24"/>
      <c r="I33" s="24"/>
      <c r="J33" s="24"/>
      <c r="K33" s="25"/>
    </row>
    <row r="34" spans="1:11" ht="92.1" customHeight="1">
      <c r="A34" s="5">
        <v>1</v>
      </c>
      <c r="B34" s="8" t="s">
        <v>46</v>
      </c>
      <c r="C34" s="7" t="s">
        <v>16</v>
      </c>
      <c r="D34" s="8" t="s">
        <v>47</v>
      </c>
      <c r="E34" s="10">
        <v>85</v>
      </c>
      <c r="F34" s="15">
        <v>100</v>
      </c>
      <c r="G34" s="9">
        <f>ROUND(IF((F34/E34)*100 &gt; 110,110,(F34/E34)*100),2)</f>
        <v>110</v>
      </c>
      <c r="H34" s="29">
        <f>ROUND(AVERAGE(G34:G35),2)</f>
        <v>105</v>
      </c>
      <c r="I34" s="17"/>
      <c r="J34" s="17"/>
      <c r="K34" s="29">
        <f>ROUND(AVERAGE(H34:H37),2)</f>
        <v>96.85</v>
      </c>
    </row>
    <row r="35" spans="1:11" ht="83.1" customHeight="1">
      <c r="A35" s="5">
        <v>2</v>
      </c>
      <c r="B35" s="8" t="s">
        <v>48</v>
      </c>
      <c r="C35" s="7" t="s">
        <v>16</v>
      </c>
      <c r="D35" s="8" t="s">
        <v>49</v>
      </c>
      <c r="E35" s="10">
        <v>100</v>
      </c>
      <c r="F35" s="16">
        <v>100</v>
      </c>
      <c r="G35" s="9">
        <f>ROUND(IF((F35/E35)*100 &gt; 110,110,(F35/E35)*100),2)</f>
        <v>100</v>
      </c>
      <c r="H35" s="31"/>
      <c r="I35" s="17"/>
      <c r="J35" s="17"/>
      <c r="K35" s="30"/>
    </row>
    <row r="36" spans="1:11" ht="26.45" customHeight="1">
      <c r="A36" s="23" t="s">
        <v>22</v>
      </c>
      <c r="B36" s="24"/>
      <c r="C36" s="24"/>
      <c r="D36" s="24"/>
      <c r="E36" s="24"/>
      <c r="F36" s="24"/>
      <c r="G36" s="24"/>
      <c r="H36" s="24"/>
      <c r="I36" s="24"/>
      <c r="J36" s="25"/>
      <c r="K36" s="30"/>
    </row>
    <row r="37" spans="1:11" ht="60" customHeight="1">
      <c r="A37" s="5">
        <v>1</v>
      </c>
      <c r="B37" s="8" t="s">
        <v>50</v>
      </c>
      <c r="C37" s="7" t="s">
        <v>24</v>
      </c>
      <c r="D37" s="8" t="s">
        <v>51</v>
      </c>
      <c r="E37" s="10">
        <v>220</v>
      </c>
      <c r="F37" s="15">
        <v>195.15</v>
      </c>
      <c r="G37" s="9">
        <f>ROUND(IF((F37/E37)*100 &gt; 110,110,(F37/E37)*100),2)</f>
        <v>88.7</v>
      </c>
      <c r="H37" s="12">
        <f>G37</f>
        <v>88.7</v>
      </c>
      <c r="I37" s="17"/>
      <c r="J37" s="17"/>
      <c r="K37" s="31"/>
    </row>
    <row r="38" spans="1:11" ht="15.75">
      <c r="A38" s="2"/>
      <c r="B38" s="2"/>
      <c r="C38" s="2"/>
      <c r="D38" s="2"/>
      <c r="E38" s="1"/>
      <c r="F38" s="1"/>
      <c r="G38" s="1"/>
      <c r="H38" s="1"/>
      <c r="I38" s="1"/>
      <c r="J38" s="1"/>
      <c r="K38" s="1"/>
    </row>
    <row r="39" spans="1:11" ht="15.75">
      <c r="A39" s="2"/>
      <c r="B39" s="2" t="s">
        <v>52</v>
      </c>
      <c r="C39" s="2"/>
      <c r="D39" s="33" t="s">
        <v>55</v>
      </c>
      <c r="E39" s="33"/>
      <c r="F39" s="33"/>
      <c r="G39" s="33"/>
      <c r="H39" s="1"/>
      <c r="I39" s="1"/>
      <c r="J39" s="1"/>
      <c r="K39" s="1"/>
    </row>
    <row r="40" spans="1:11" ht="15.75">
      <c r="A40" s="2"/>
      <c r="B40" s="2"/>
      <c r="C40" s="2"/>
      <c r="D40" s="2"/>
      <c r="E40" s="1"/>
      <c r="F40" s="1"/>
      <c r="G40" s="1"/>
      <c r="H40" s="1"/>
      <c r="I40" s="1"/>
      <c r="J40" s="1"/>
      <c r="K40" s="1"/>
    </row>
    <row r="41" spans="1:11" ht="15.75">
      <c r="A41" s="2"/>
      <c r="B41" s="19" t="s">
        <v>53</v>
      </c>
      <c r="C41" s="19"/>
      <c r="D41" s="3"/>
      <c r="E41" s="1"/>
      <c r="F41" s="1"/>
      <c r="G41" s="1"/>
      <c r="H41" s="1"/>
      <c r="I41" s="1"/>
      <c r="J41" s="1"/>
      <c r="K41" s="1"/>
    </row>
    <row r="42" spans="1:11" ht="15.75">
      <c r="A42" s="2"/>
      <c r="B42" s="2" t="s">
        <v>54</v>
      </c>
      <c r="C42" s="19"/>
      <c r="D42" s="19"/>
      <c r="E42" s="1"/>
      <c r="F42" s="1"/>
      <c r="G42" s="1"/>
      <c r="H42" s="1"/>
      <c r="I42" s="1"/>
      <c r="J42" s="1"/>
      <c r="K42" s="1"/>
    </row>
    <row r="43" spans="1:11" ht="15.75">
      <c r="A43" s="2"/>
      <c r="B43" s="2"/>
      <c r="C43" s="2"/>
      <c r="D43" s="2"/>
      <c r="E43" s="1"/>
      <c r="F43" s="1"/>
      <c r="G43" s="1"/>
      <c r="H43" s="1"/>
      <c r="I43" s="1"/>
      <c r="J43" s="1"/>
      <c r="K43" s="1"/>
    </row>
  </sheetData>
  <mergeCells count="30">
    <mergeCell ref="A18:J18"/>
    <mergeCell ref="D39:G39"/>
    <mergeCell ref="K22:K25"/>
    <mergeCell ref="K28:K31"/>
    <mergeCell ref="A36:J36"/>
    <mergeCell ref="K34:K37"/>
    <mergeCell ref="A32:K32"/>
    <mergeCell ref="A33:K33"/>
    <mergeCell ref="A26:K26"/>
    <mergeCell ref="A27:K27"/>
    <mergeCell ref="H34:H35"/>
    <mergeCell ref="A30:J30"/>
    <mergeCell ref="H28:H29"/>
    <mergeCell ref="A24:J24"/>
    <mergeCell ref="A1:K1"/>
    <mergeCell ref="A2:K2"/>
    <mergeCell ref="B41:C41"/>
    <mergeCell ref="C42:D42"/>
    <mergeCell ref="A6:K6"/>
    <mergeCell ref="A7:K7"/>
    <mergeCell ref="A20:K20"/>
    <mergeCell ref="A13:K13"/>
    <mergeCell ref="A14:K14"/>
    <mergeCell ref="A21:K21"/>
    <mergeCell ref="H8:H10"/>
    <mergeCell ref="A11:J11"/>
    <mergeCell ref="K8:K12"/>
    <mergeCell ref="H15:H17"/>
    <mergeCell ref="H22:H23"/>
    <mergeCell ref="K15:K19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MINOBR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parus</dc:creator>
  <cp:lastModifiedBy>Завуч</cp:lastModifiedBy>
  <dcterms:created xsi:type="dcterms:W3CDTF">2015-12-15T06:42:34Z</dcterms:created>
  <dcterms:modified xsi:type="dcterms:W3CDTF">2016-01-20T10:01:34Z</dcterms:modified>
</cp:coreProperties>
</file>